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Dropbox\taskupper\taskupper OLD document\"/>
    </mc:Choice>
  </mc:AlternateContent>
  <xr:revisionPtr revIDLastSave="0" documentId="13_ncr:1_{27189018-075B-4B35-982D-C42C24434DEA}" xr6:coauthVersionLast="47" xr6:coauthVersionMax="47" xr10:uidLastSave="{00000000-0000-0000-0000-000000000000}"/>
  <bookViews>
    <workbookView xWindow="1536" yWindow="1008" windowWidth="18960" windowHeight="11232" xr2:uid="{00000000-000D-0000-FFFF-FFFF00000000}"/>
  </bookViews>
  <sheets>
    <sheet name="Foglio1" sheetId="1" r:id="rId1"/>
  </sheets>
  <definedNames>
    <definedName name="_xlnm.Print_Area" localSheetId="0">Foglio1!$A$1:$K$16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I3" i="1"/>
  <c r="J3" i="1" s="1"/>
  <c r="K3" i="1" s="1"/>
  <c r="J4" i="1" l="1"/>
  <c r="I4" i="1"/>
  <c r="I5" i="1" s="1"/>
  <c r="K4" i="1"/>
  <c r="D9" i="1"/>
  <c r="D10" i="1" s="1"/>
  <c r="D11" i="1" s="1"/>
  <c r="D4" i="1"/>
  <c r="D5" i="1" s="1"/>
  <c r="D6" i="1" s="1"/>
  <c r="D7" i="1" s="1"/>
  <c r="J5" i="1" l="1"/>
  <c r="K5" i="1"/>
  <c r="I6" i="1"/>
  <c r="I7" i="1" s="1"/>
  <c r="K6" i="1" l="1"/>
  <c r="J6" i="1"/>
  <c r="J7" i="1" s="1"/>
  <c r="J8" i="1" s="1"/>
  <c r="I8" i="1"/>
  <c r="K7" i="1" l="1"/>
  <c r="J9" i="1"/>
  <c r="I9" i="1"/>
  <c r="K8" i="1" l="1"/>
  <c r="K9" i="1" s="1"/>
  <c r="K10" i="1" s="1"/>
  <c r="I10" i="1"/>
  <c r="I11" i="1" s="1"/>
  <c r="I14" i="1" s="1"/>
  <c r="J10" i="1"/>
  <c r="K11" i="1" l="1"/>
  <c r="J11" i="1"/>
  <c r="J14" i="1" s="1"/>
  <c r="J16" i="1" s="1"/>
  <c r="I16" i="1"/>
  <c r="K14" i="1" l="1"/>
  <c r="K16" i="1" s="1"/>
  <c r="L14" i="1" l="1"/>
</calcChain>
</file>

<file path=xl/sharedStrings.xml><?xml version="1.0" encoding="utf-8"?>
<sst xmlns="http://schemas.openxmlformats.org/spreadsheetml/2006/main" count="20" uniqueCount="17">
  <si>
    <t>arbitrariato</t>
  </si>
  <si>
    <t>deposito</t>
  </si>
  <si>
    <t>arbitro</t>
  </si>
  <si>
    <t>esito</t>
  </si>
  <si>
    <t>ok esito</t>
  </si>
  <si>
    <t>residuo diponibile per essere corrisposto ---&gt;</t>
  </si>
  <si>
    <t>minimo cad.</t>
  </si>
  <si>
    <t>escrow</t>
  </si>
  <si>
    <t>mediatore</t>
  </si>
  <si>
    <t>MEDIAZIONE</t>
  </si>
  <si>
    <t>Taskupper</t>
  </si>
  <si>
    <t>Promozione</t>
  </si>
  <si>
    <t>Importo</t>
  </si>
  <si>
    <t>costo a seconda dell'importo ---&gt;</t>
  </si>
  <si>
    <t>importo contratto --&gt;</t>
  </si>
  <si>
    <t xml:space="preserve"> &lt;----- richiedi preventivo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</si>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</sst>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/>
    </xf>
    <xf numFmtId="164" fontId="3" fillId="0" borderId="2" xfId="1" applyNumberFormat="1" applyFont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center"/>
    </xf>
    <xf numFmtId="43" fontId="5" fillId="0" borderId="0" xfId="1" applyNumberFormat="1" applyFont="1" applyAlignment="1" applyProtection="1">
      <alignment horizontal="right"/>
    </xf>
    <xf numFmtId="43" fontId="0" fillId="0" borderId="0" xfId="1" applyNumberFormat="1" applyFont="1" applyProtection="1"/>
    <xf numFmtId="164" fontId="0" fillId="0" borderId="0" xfId="1" applyNumberFormat="1" applyFont="1" applyAlignment="1" applyProtection="1">
      <alignment horizontal="right"/>
    </xf>
    <xf numFmtId="164" fontId="2" fillId="0" borderId="0" xfId="1" applyNumberFormat="1" applyFont="1" applyProtection="1"/>
    <xf numFmtId="164" fontId="3" fillId="0" borderId="0" xfId="1" applyNumberFormat="1" applyFont="1" applyProtection="1"/>
    <xf numFmtId="164" fontId="0" fillId="0" borderId="2" xfId="1" applyNumberFormat="1" applyFont="1" applyBorder="1" applyAlignment="1" applyProtection="1">
      <alignment horizontal="center"/>
    </xf>
    <xf numFmtId="164" fontId="0" fillId="0" borderId="3" xfId="1" applyNumberFormat="1" applyFont="1" applyBorder="1" applyAlignment="1" applyProtection="1">
      <alignment horizontal="center"/>
    </xf>
    <xf numFmtId="164" fontId="0" fillId="0" borderId="4" xfId="1" applyNumberFormat="1" applyFont="1" applyBorder="1" applyAlignment="1" applyProtection="1">
      <alignment horizontal="center"/>
    </xf>
    <xf numFmtId="43" fontId="0" fillId="0" borderId="0" xfId="1" applyNumberFormat="1" applyFont="1" applyAlignment="1" applyProtection="1">
      <alignment horizontal="right"/>
    </xf>
    <xf numFmtId="164" fontId="7" fillId="0" borderId="0" xfId="1" applyNumberFormat="1" applyFont="1"/>
    <xf numFmtId="164" fontId="7" fillId="0" borderId="0" xfId="1" applyNumberFormat="1" applyFont="1" applyAlignment="1" applyProtection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Normal="100" workbookViewId="0">
      <selection activeCell="C14" sqref="C14"/>
    </sheetView>
  </sheetViews>
  <sheetFormatPr defaultRowHeight="14.4" x14ac:dyDescent="0.3"/>
  <cols>
    <col min="1" max="1" width="11.44140625" style="1" bestFit="1" customWidth="1"/>
    <col min="2" max="2" width="11.109375" style="1" bestFit="1" customWidth="1"/>
    <col min="3" max="3" width="15.5546875" style="1" bestFit="1" customWidth="1"/>
    <col min="4" max="4" width="9.88671875" style="1" bestFit="1" customWidth="1"/>
    <col min="5" max="5" width="6.88671875" style="1" bestFit="1" customWidth="1"/>
    <col min="6" max="6" width="6.6640625" style="1" customWidth="1"/>
    <col min="7" max="7" width="11.77734375" style="1" customWidth="1"/>
    <col min="8" max="8" width="5.109375" style="1" customWidth="1"/>
    <col min="9" max="9" width="10.44140625" style="1" bestFit="1" customWidth="1"/>
    <col min="10" max="10" width="11" style="1" bestFit="1" customWidth="1"/>
    <col min="11" max="11" width="10.44140625" style="1" bestFit="1" customWidth="1"/>
    <col min="12" max="12" width="9.5546875" style="1" customWidth="1"/>
    <col min="13" max="13" width="5.33203125" style="1" hidden="1" customWidth="1"/>
    <col min="14" max="14" width="12.33203125" style="1" hidden="1" customWidth="1"/>
    <col min="15" max="16384" width="8.88671875" style="1"/>
  </cols>
  <sheetData>
    <row r="1" spans="1:14" x14ac:dyDescent="0.3">
      <c r="A1" s="4"/>
      <c r="B1" s="4"/>
      <c r="C1" s="4"/>
      <c r="D1" s="16" t="s">
        <v>9</v>
      </c>
      <c r="E1" s="17"/>
      <c r="F1" s="18"/>
      <c r="G1" s="4"/>
      <c r="H1" s="4"/>
      <c r="I1" s="4"/>
      <c r="J1" s="4"/>
      <c r="K1" s="4"/>
      <c r="L1" s="4"/>
      <c r="M1" s="4"/>
      <c r="N1" s="2"/>
    </row>
    <row r="2" spans="1:14" x14ac:dyDescent="0.3">
      <c r="A2" s="5" t="s">
        <v>12</v>
      </c>
      <c r="B2" s="6" t="s">
        <v>10</v>
      </c>
      <c r="C2" s="7" t="s">
        <v>11</v>
      </c>
      <c r="D2" s="8" t="s">
        <v>1</v>
      </c>
      <c r="E2" s="9" t="s">
        <v>3</v>
      </c>
      <c r="F2" s="10" t="s">
        <v>4</v>
      </c>
      <c r="G2" s="7" t="s">
        <v>0</v>
      </c>
      <c r="H2" s="7"/>
      <c r="I2" s="7" t="s">
        <v>7</v>
      </c>
      <c r="J2" s="7" t="s">
        <v>8</v>
      </c>
      <c r="K2" s="7" t="s">
        <v>2</v>
      </c>
      <c r="L2" s="4"/>
      <c r="M2" s="4"/>
      <c r="N2" s="2"/>
    </row>
    <row r="3" spans="1:14" x14ac:dyDescent="0.3">
      <c r="A3" s="4">
        <v>1000</v>
      </c>
      <c r="B3" s="11">
        <v>4</v>
      </c>
      <c r="C3" s="12">
        <v>2</v>
      </c>
      <c r="D3" s="12">
        <v>40</v>
      </c>
      <c r="E3" s="4">
        <v>80</v>
      </c>
      <c r="F3" s="4">
        <v>20</v>
      </c>
      <c r="G3" s="12">
        <v>35</v>
      </c>
      <c r="H3" s="12"/>
      <c r="I3" s="4">
        <f>+IF($C$14&lt;$M$3,"non gestito",+IF(A4&gt;$C$14,$C$14*C3%,0))</f>
        <v>20</v>
      </c>
      <c r="J3" s="4">
        <f>+IF($C$14&lt;$M$3,0,+IF(I3&gt;1,+IF($C$14&lt;A4,D3+E3+F3,3),0))</f>
        <v>140</v>
      </c>
      <c r="K3" s="4">
        <f>+IF($C$14&lt;M3,0,+IF(J3&gt;1,+IF($C$14&lt;A4,(A3*G3%)-F3,3),0))</f>
        <v>330</v>
      </c>
      <c r="L3" s="4"/>
      <c r="M3" s="4">
        <v>500</v>
      </c>
      <c r="N3" s="2" t="s">
        <v>6</v>
      </c>
    </row>
    <row r="4" spans="1:14" x14ac:dyDescent="0.3">
      <c r="A4" s="4">
        <v>5001</v>
      </c>
      <c r="B4" s="11">
        <v>3.5</v>
      </c>
      <c r="C4" s="12">
        <v>2</v>
      </c>
      <c r="D4" s="12">
        <f>+D3</f>
        <v>40</v>
      </c>
      <c r="E4" s="4">
        <v>160</v>
      </c>
      <c r="F4" s="4">
        <v>40</v>
      </c>
      <c r="G4" s="12">
        <v>30</v>
      </c>
      <c r="H4" s="12"/>
      <c r="I4" s="4">
        <f>+IF($C$14&lt;$A$3,0,+IF(SUM($I$3:I3)&gt;1,0,+IF(A5&gt;$C$14,$C$14*C4%,0)))</f>
        <v>0</v>
      </c>
      <c r="J4" s="4">
        <f>+IF($C$14&lt;$A$3,0,+IF(SUM($I$3:J3)&gt;1,0,+IF(A5&gt;$C$14,D4+E4+F4,0)))</f>
        <v>0</v>
      </c>
      <c r="K4" s="4">
        <f>+IF($C$14&lt;$A$3,0,+IF(SUM($I$3:K3)&gt;1,0,+IF(A5&gt;$C$14,(A4*G4%)-F4,0)))</f>
        <v>0</v>
      </c>
      <c r="L4" s="4"/>
      <c r="M4" s="4"/>
      <c r="N4" s="2"/>
    </row>
    <row r="5" spans="1:14" x14ac:dyDescent="0.3">
      <c r="A5" s="4">
        <v>10001</v>
      </c>
      <c r="B5" s="11">
        <v>3.25</v>
      </c>
      <c r="C5" s="12">
        <v>2</v>
      </c>
      <c r="D5" s="12">
        <f>+D4</f>
        <v>40</v>
      </c>
      <c r="E5" s="4">
        <v>240</v>
      </c>
      <c r="F5" s="4">
        <v>60</v>
      </c>
      <c r="G5" s="12">
        <v>25</v>
      </c>
      <c r="H5" s="12"/>
      <c r="I5" s="4">
        <f>+IF($C$14&lt;$A$3,0,+IF(SUM($I$3:I4)&gt;1,0,+IF(A6&gt;$C$14,$C$14*C5%,0)))</f>
        <v>0</v>
      </c>
      <c r="J5" s="4">
        <f>+IF($C$14&lt;$A$3,0,+IF(SUM($I$3:J4)&gt;1,0,+IF(A6&gt;$C$14,D5+E5+F5,0)))</f>
        <v>0</v>
      </c>
      <c r="K5" s="4">
        <f>+IF($C$14&lt;$A$3,0,+IF(SUM($I$3:K4)&gt;1,0,+IF(A6&gt;$C$14,(A5*G5%)-F5,0)))</f>
        <v>0</v>
      </c>
      <c r="L5" s="4"/>
      <c r="M5" s="4"/>
      <c r="N5" s="2"/>
    </row>
    <row r="6" spans="1:14" x14ac:dyDescent="0.3">
      <c r="A6" s="4">
        <v>25001</v>
      </c>
      <c r="B6" s="11">
        <v>3</v>
      </c>
      <c r="C6" s="12">
        <v>2</v>
      </c>
      <c r="D6" s="12">
        <f>+D5</f>
        <v>40</v>
      </c>
      <c r="E6" s="4">
        <v>400</v>
      </c>
      <c r="F6" s="4">
        <v>100</v>
      </c>
      <c r="G6" s="12">
        <v>20</v>
      </c>
      <c r="H6" s="12"/>
      <c r="I6" s="4">
        <f>+IF($C$14&lt;$A$3,0,+IF(SUM($I$3:I5)&gt;1,0,+IF(A7&gt;$C$14,$C$14*C6%,0)))</f>
        <v>0</v>
      </c>
      <c r="J6" s="4">
        <f>+IF($C$14&lt;$A$3,0,+IF(SUM($I$3:J5)&gt;1,0,+IF(A7&gt;$C$14,D6+E6+F6,0)))</f>
        <v>0</v>
      </c>
      <c r="K6" s="4">
        <f>+IF($C$14&lt;$A$3,0,+IF(SUM($I$3:K5)&gt;1,0,+IF(A7&gt;$C$14,(A6*G6%)-F6,0)))</f>
        <v>0</v>
      </c>
      <c r="L6" s="4"/>
      <c r="M6" s="4"/>
      <c r="N6" s="2"/>
    </row>
    <row r="7" spans="1:14" x14ac:dyDescent="0.3">
      <c r="A7" s="4">
        <v>50001</v>
      </c>
      <c r="B7" s="11">
        <v>2.75</v>
      </c>
      <c r="C7" s="12">
        <v>2</v>
      </c>
      <c r="D7" s="12">
        <f>+D6</f>
        <v>40</v>
      </c>
      <c r="E7" s="4">
        <v>650</v>
      </c>
      <c r="F7" s="4">
        <v>150</v>
      </c>
      <c r="G7" s="12">
        <v>15</v>
      </c>
      <c r="H7" s="12"/>
      <c r="I7" s="4">
        <f>+IF($C$14&lt;$A$3,0,+IF(SUM($I$3:I6)&gt;1,0,+IF(A8&gt;$C$14,$C$14*C7%,0)))</f>
        <v>0</v>
      </c>
      <c r="J7" s="4">
        <f>+IF($C$14&lt;$A$3,0,+IF(SUM($I$3:J6)&gt;1,0,+IF(A8&gt;$C$14,D7+E7+F7,0)))</f>
        <v>0</v>
      </c>
      <c r="K7" s="4">
        <f>+IF($C$14&lt;$A$3,0,+IF(SUM($I$3:K6)&gt;1,0,+IF(A8&gt;$C$14,(A7*G7%)-F7,0)))</f>
        <v>0</v>
      </c>
      <c r="L7" s="4"/>
      <c r="M7" s="4"/>
      <c r="N7" s="2"/>
    </row>
    <row r="8" spans="1:14" x14ac:dyDescent="0.3">
      <c r="A8" s="4">
        <v>250001</v>
      </c>
      <c r="B8" s="11">
        <v>2.5</v>
      </c>
      <c r="C8" s="12">
        <v>2</v>
      </c>
      <c r="D8" s="12">
        <v>80</v>
      </c>
      <c r="E8" s="4">
        <v>1000</v>
      </c>
      <c r="F8" s="4">
        <v>250</v>
      </c>
      <c r="G8" s="12">
        <v>12.5</v>
      </c>
      <c r="H8" s="12"/>
      <c r="I8" s="4">
        <f>+IF($C$14&lt;$A$3,0,+IF(SUM($I$3:I7)&gt;1,0,+IF(A9&gt;$C$14,$C$14*C8%,0)))</f>
        <v>0</v>
      </c>
      <c r="J8" s="4">
        <f>+IF($C$14&lt;$A$3,0,+IF(SUM($I$3:J7)&gt;1,0,+IF(A9&gt;$C$14,D8+E8+F8,0)))</f>
        <v>0</v>
      </c>
      <c r="K8" s="4">
        <f>+IF($C$14&lt;$A$3,0,+IF(SUM($I$3:K7)&gt;1,0,+IF(A9&gt;$C$14,(A8*G8%)-F8,0)))</f>
        <v>0</v>
      </c>
      <c r="L8" s="4"/>
      <c r="M8" s="4"/>
      <c r="N8" s="2"/>
    </row>
    <row r="9" spans="1:14" x14ac:dyDescent="0.3">
      <c r="A9" s="4">
        <v>500001</v>
      </c>
      <c r="B9" s="11">
        <v>2</v>
      </c>
      <c r="C9" s="12">
        <v>2</v>
      </c>
      <c r="D9" s="12">
        <f>+D8</f>
        <v>80</v>
      </c>
      <c r="E9" s="4">
        <v>1900</v>
      </c>
      <c r="F9" s="4">
        <v>475</v>
      </c>
      <c r="G9" s="12">
        <v>10</v>
      </c>
      <c r="H9" s="12"/>
      <c r="I9" s="4">
        <f>+IF($C$14&lt;$A$3,0,+IF(SUM($I$3:I8)&gt;1,0,+IF(A10&gt;$C$14,$C$14*C9%,0)))</f>
        <v>0</v>
      </c>
      <c r="J9" s="4">
        <f>+IF($C$14&lt;$A$3,0,+IF(SUM($I$3:J8)&gt;1,0,+IF(A10&gt;$C$14,D9+E9+F9,0)))</f>
        <v>0</v>
      </c>
      <c r="K9" s="4">
        <f>+IF($C$14&lt;$A$3,0,+IF(SUM($I$3:K8)&gt;1,0,+IF(A10&gt;$C$14,(A9*G9%)-F9,0)))</f>
        <v>0</v>
      </c>
      <c r="L9" s="4"/>
      <c r="M9" s="4"/>
      <c r="N9" s="2"/>
    </row>
    <row r="10" spans="1:14" x14ac:dyDescent="0.3">
      <c r="A10" s="4">
        <v>2500001</v>
      </c>
      <c r="B10" s="11">
        <v>1.2</v>
      </c>
      <c r="C10" s="12">
        <v>1.2</v>
      </c>
      <c r="D10" s="12">
        <f>+D9</f>
        <v>80</v>
      </c>
      <c r="E10" s="4">
        <v>2600</v>
      </c>
      <c r="F10" s="4">
        <v>650</v>
      </c>
      <c r="G10" s="12">
        <v>7.5</v>
      </c>
      <c r="H10" s="12"/>
      <c r="I10" s="4">
        <f>+IF($C$14&lt;$A$3,0,+IF(SUM($I$3:I9)&gt;1,0,+IF(A11&gt;$C$14,$C$14*C10%,0)))</f>
        <v>0</v>
      </c>
      <c r="J10" s="4">
        <f>+IF($C$14&lt;$A$3,0,+IF(SUM($I$3:J9)&gt;1,0,+IF(A11&gt;$C$14,D10+E10+F10,0)))</f>
        <v>0</v>
      </c>
      <c r="K10" s="4">
        <f>+IF($C$14&lt;$A$3,0,+IF(SUM($I$3:K9)&gt;1,0,+IF(A11&gt;$C$14,(A10*G10%)-F10,0)))</f>
        <v>0</v>
      </c>
      <c r="L10" s="4"/>
      <c r="M10" s="4"/>
      <c r="N10" s="2"/>
    </row>
    <row r="11" spans="1:14" x14ac:dyDescent="0.3">
      <c r="A11" s="4">
        <v>5000001</v>
      </c>
      <c r="B11" s="11">
        <v>0.9</v>
      </c>
      <c r="C11" s="12">
        <v>0.9</v>
      </c>
      <c r="D11" s="12">
        <f>+D10</f>
        <v>80</v>
      </c>
      <c r="E11" s="4">
        <v>4600</v>
      </c>
      <c r="F11" s="4">
        <v>1150</v>
      </c>
      <c r="G11" s="12">
        <v>5</v>
      </c>
      <c r="H11" s="12"/>
      <c r="I11" s="4">
        <f>+IF($C$14&lt;$A$3,0,+IF(SUM($I$3:I10)&gt;1,0,+IF($C$14&gt;A11,$C$14*C11%,0)))</f>
        <v>0</v>
      </c>
      <c r="J11" s="4">
        <f>+IF($C$14&lt;$A$3,0,+IF(SUM($I$3:J10)&gt;1,0,+IF($C$14&gt;A13,D11+E11+F11,0)))</f>
        <v>0</v>
      </c>
      <c r="K11" s="4">
        <f>+IF($C$14&lt;$A$3,0,+IF(SUM($I$3:K10)&gt;1,0,+IF(A12&gt;$C$14,(A11*G11%)-F11,0)))</f>
        <v>0</v>
      </c>
      <c r="L11" s="4"/>
      <c r="M11" s="4"/>
      <c r="N11" s="2"/>
    </row>
    <row r="12" spans="1:14" x14ac:dyDescent="0.3">
      <c r="A12" s="4">
        <v>10000000</v>
      </c>
      <c r="B12" s="12" t="s">
        <v>15</v>
      </c>
      <c r="D12" s="19" t="s">
        <v>16</v>
      </c>
      <c r="E12" s="19" t="s">
        <v>16</v>
      </c>
      <c r="F12" s="19" t="s">
        <v>16</v>
      </c>
      <c r="G12" s="19" t="s">
        <v>16</v>
      </c>
      <c r="H12" s="12"/>
      <c r="I12" s="4"/>
      <c r="J12" s="4"/>
      <c r="K12" s="4"/>
      <c r="L12" s="4"/>
      <c r="M12" s="4"/>
      <c r="N12" s="2"/>
    </row>
    <row r="13" spans="1:14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</row>
    <row r="14" spans="1:14" ht="21" x14ac:dyDescent="0.4">
      <c r="A14" s="4"/>
      <c r="B14" s="13" t="s">
        <v>14</v>
      </c>
      <c r="C14" s="3">
        <v>1000</v>
      </c>
      <c r="D14" s="4"/>
      <c r="E14" s="4"/>
      <c r="F14" s="4"/>
      <c r="G14" s="4"/>
      <c r="H14" s="13" t="s">
        <v>13</v>
      </c>
      <c r="I14" s="14">
        <f>+SUM(I3:I11)</f>
        <v>20</v>
      </c>
      <c r="J14" s="14">
        <f>+SUM(I3:J11)</f>
        <v>160</v>
      </c>
      <c r="K14" s="14">
        <f>+I14+J14+SUM(K3:K11)</f>
        <v>510</v>
      </c>
      <c r="L14" s="15">
        <f>SUM(I14:K14)</f>
        <v>690</v>
      </c>
      <c r="M14" s="4"/>
      <c r="N14" s="2"/>
    </row>
    <row r="15" spans="1:14" x14ac:dyDescent="0.3">
      <c r="A15" s="4"/>
      <c r="B15" s="20"/>
      <c r="C15" s="21" t="str">
        <f>+IF($C$14&lt;$M$3,"Importo mimino 500 euro","")</f>
        <v/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</row>
    <row r="16" spans="1:14" x14ac:dyDescent="0.3">
      <c r="A16" s="4"/>
      <c r="B16" s="4"/>
      <c r="C16" s="4"/>
      <c r="D16" s="4"/>
      <c r="E16" s="4"/>
      <c r="F16" s="4"/>
      <c r="G16" s="13" t="s">
        <v>5</v>
      </c>
      <c r="H16" s="4"/>
      <c r="I16" s="4">
        <f>IF(I14=0,0,+$C$14-I14)</f>
        <v>980</v>
      </c>
      <c r="J16" s="4">
        <f t="shared" ref="J16:K16" si="0">IF(J14=0,0,+$C$14-J14)</f>
        <v>840</v>
      </c>
      <c r="K16" s="4">
        <f t="shared" si="0"/>
        <v>490</v>
      </c>
      <c r="L16" s="4"/>
      <c r="M16" s="4"/>
      <c r="N16" s="2"/>
    </row>
    <row r="17" spans="1:1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sheetProtection sheet="1" objects="1" scenarios="1" formatCells="0"/>
  <mergeCells count="1">
    <mergeCell ref="D1:F1"/>
  </mergeCells>
  <pageMargins left="0.7" right="0.7" top="0.75" bottom="0.75" header="0.3" footer="0.3"/>
  <pageSetup paperSize="9" scale="86" orientation="portrait" r:id="rId1"/>
  <ignoredErrors>
    <ignoredError sqref="D6:D7 D4:D5 D9:D11 I3:K10 I14:L14 I16:K16 I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Raimondo Bruschi</dc:creator>
  <cp:lastModifiedBy>RaimondoBruschi</cp:lastModifiedBy>
  <dcterms:created xsi:type="dcterms:W3CDTF">2016-11-27T14:25:36Z</dcterms:created>
  <dcterms:modified xsi:type="dcterms:W3CDTF">2021-08-29T21:09:43Z</dcterms:modified>
</cp:coreProperties>
</file>